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urząd" sheetId="1" r:id="rId1"/>
  </sheets>
  <definedNames>
    <definedName name="_xlnm.Print_Area" localSheetId="0">urząd!$A$1:$G$71</definedName>
    <definedName name="_xlnm.Print_Titles" localSheetId="0">urząd!$4:$7</definedName>
  </definedNames>
  <calcPr calcId="145621" fullCalcOnLoad="1"/>
</workbook>
</file>

<file path=xl/calcChain.xml><?xml version="1.0" encoding="utf-8"?>
<calcChain xmlns="http://schemas.openxmlformats.org/spreadsheetml/2006/main">
  <c r="G68" i="1" l="1"/>
  <c r="F68" i="1"/>
  <c r="F64" i="1" s="1"/>
  <c r="E68" i="1"/>
  <c r="E64" i="1" s="1"/>
  <c r="G65" i="1"/>
  <c r="F65" i="1"/>
  <c r="E65" i="1"/>
  <c r="G64" i="1"/>
  <c r="H61" i="1"/>
  <c r="G61" i="1"/>
  <c r="F61" i="1"/>
  <c r="E61" i="1"/>
  <c r="H58" i="1"/>
  <c r="G58" i="1"/>
  <c r="F58" i="1"/>
  <c r="E58" i="1"/>
  <c r="H57" i="1"/>
  <c r="G57" i="1"/>
  <c r="F57" i="1"/>
  <c r="E57" i="1"/>
  <c r="G43" i="1"/>
  <c r="G33" i="1" s="1"/>
  <c r="F43" i="1"/>
  <c r="E43" i="1"/>
  <c r="G39" i="1"/>
  <c r="F39" i="1"/>
  <c r="E39" i="1"/>
  <c r="G34" i="1"/>
  <c r="F34" i="1"/>
  <c r="H34" i="1" s="1"/>
  <c r="E34" i="1"/>
  <c r="F33" i="1"/>
  <c r="H33" i="1" s="1"/>
  <c r="E33" i="1"/>
  <c r="G30" i="1"/>
  <c r="F30" i="1"/>
  <c r="H30" i="1" s="1"/>
  <c r="E30" i="1"/>
  <c r="G27" i="1"/>
  <c r="F27" i="1"/>
  <c r="H27" i="1" s="1"/>
  <c r="E27" i="1"/>
  <c r="G26" i="1"/>
  <c r="F26" i="1"/>
  <c r="H26" i="1" s="1"/>
  <c r="E26" i="1"/>
  <c r="G24" i="1"/>
  <c r="G23" i="1" s="1"/>
  <c r="G71" i="1" s="1"/>
  <c r="E24" i="1"/>
  <c r="H24" i="1" s="1"/>
  <c r="F23" i="1"/>
  <c r="E23" i="1"/>
  <c r="H23" i="1" s="1"/>
  <c r="G18" i="1"/>
  <c r="F18" i="1"/>
  <c r="E18" i="1"/>
  <c r="H18" i="1" s="1"/>
  <c r="G13" i="1"/>
  <c r="F13" i="1"/>
  <c r="E13" i="1"/>
  <c r="H13" i="1" s="1"/>
  <c r="G12" i="1"/>
  <c r="F12" i="1"/>
  <c r="E12" i="1"/>
  <c r="H12" i="1" s="1"/>
  <c r="G9" i="1"/>
  <c r="F9" i="1"/>
  <c r="E9" i="1"/>
  <c r="H9" i="1" s="1"/>
  <c r="G8" i="1"/>
  <c r="F8" i="1"/>
  <c r="E8" i="1"/>
  <c r="E71" i="1" l="1"/>
  <c r="H64" i="1"/>
  <c r="F71" i="1"/>
  <c r="H8" i="1"/>
</calcChain>
</file>

<file path=xl/sharedStrings.xml><?xml version="1.0" encoding="utf-8"?>
<sst xmlns="http://schemas.openxmlformats.org/spreadsheetml/2006/main" count="144" uniqueCount="93">
  <si>
    <t>Plan finansowy zadań z zakresu administracji rządowej i innych zadań zleconych odrębnymi ustawami 
w 2020 roku Urzędu Marszałkowskiego Województwa Warmińsko-Mazurskiego</t>
  </si>
  <si>
    <t>w zł</t>
  </si>
  <si>
    <t>Dział</t>
  </si>
  <si>
    <t>Rozdz.</t>
  </si>
  <si>
    <t>§</t>
  </si>
  <si>
    <t>Wyszczególnienie</t>
  </si>
  <si>
    <t>Dochody</t>
  </si>
  <si>
    <t>Wydatki
(7+12)</t>
  </si>
  <si>
    <t>Dochody do przekazania do budżetu państwa</t>
  </si>
  <si>
    <t>1</t>
  </si>
  <si>
    <t>2</t>
  </si>
  <si>
    <t>3</t>
  </si>
  <si>
    <t>4</t>
  </si>
  <si>
    <t>5</t>
  </si>
  <si>
    <t>6</t>
  </si>
  <si>
    <t>7</t>
  </si>
  <si>
    <t>010</t>
  </si>
  <si>
    <t>Rolnictwo i łowiectwo</t>
  </si>
  <si>
    <t>01005</t>
  </si>
  <si>
    <t>Prace geodezyjno-urządzeniowe na potrzeby rolnictwa</t>
  </si>
  <si>
    <t>2210</t>
  </si>
  <si>
    <t>Dotacje celowe otrzymane z budżetu państwa na zadania bieżące z zakresu administracji rządowej oraz inne zadania zlecone ustawami realizowane przez samorząd województwa</t>
  </si>
  <si>
    <t>4300</t>
  </si>
  <si>
    <t>Zakup usług pozostałych</t>
  </si>
  <si>
    <t>600</t>
  </si>
  <si>
    <t>Transport i łączność</t>
  </si>
  <si>
    <t>60003</t>
  </si>
  <si>
    <t>Krajowe pasażerskie przewozy autobusowe</t>
  </si>
  <si>
    <t>2310</t>
  </si>
  <si>
    <t>Dotacje celowe przekazane gminie na zadania bieżące realizowane na podstawie porozumień (umów) między jednostkami samorządu terytorialnego</t>
  </si>
  <si>
    <t>2320</t>
  </si>
  <si>
    <t>Dotacje celowe przekazane dla powiatu na zadania bieżące realizowane na podstawie porozumień (umów) między jednostkami samorządu terytorialnego</t>
  </si>
  <si>
    <t>2630</t>
  </si>
  <si>
    <t>Dotacja przedmiotowa z budżetu dla jednostek niezaliczanych do sektora finansów publicznych</t>
  </si>
  <si>
    <t>60095</t>
  </si>
  <si>
    <t>Pozostała działalność</t>
  </si>
  <si>
    <t>0690</t>
  </si>
  <si>
    <t>Wpływy z różnych opłat</t>
  </si>
  <si>
    <t>4210</t>
  </si>
  <si>
    <t>Zakup materiałów i wyposażenia</t>
  </si>
  <si>
    <t>630</t>
  </si>
  <si>
    <t>Turystyka</t>
  </si>
  <si>
    <t>63095</t>
  </si>
  <si>
    <t>710</t>
  </si>
  <si>
    <t>Działalność usługowa</t>
  </si>
  <si>
    <t>71005</t>
  </si>
  <si>
    <t>Prace geologiczne (nieinwestycyjne)</t>
  </si>
  <si>
    <t>4170</t>
  </si>
  <si>
    <t>Wynagrodzenia bezosobowe</t>
  </si>
  <si>
    <t>71012</t>
  </si>
  <si>
    <t>Zadania z zakresu geodezji i kartografii</t>
  </si>
  <si>
    <t>750</t>
  </si>
  <si>
    <t>Administracja publiczna</t>
  </si>
  <si>
    <t>75011</t>
  </si>
  <si>
    <t>Urzędy wojewódzkie</t>
  </si>
  <si>
    <t>4010</t>
  </si>
  <si>
    <t>Wynagrodzenia osobowe pracowników</t>
  </si>
  <si>
    <t>4110</t>
  </si>
  <si>
    <t>Składki na ubezpieczenia społeczne</t>
  </si>
  <si>
    <t>4120</t>
  </si>
  <si>
    <t>Składki na Fundusz Pracy oraz Solidarnościowy Fundusz Wsparcia Osób Niepełnosprawnych</t>
  </si>
  <si>
    <t>75046</t>
  </si>
  <si>
    <t>Komisje egzaminacyjne</t>
  </si>
  <si>
    <t>ochrona środowiska</t>
  </si>
  <si>
    <t>75084</t>
  </si>
  <si>
    <t>Funkcjonowanie wojewódzkich rad dialogu społecznego</t>
  </si>
  <si>
    <t>3030</t>
  </si>
  <si>
    <t>Różne wydatki na rzecz osobób fizycznych</t>
  </si>
  <si>
    <t>Składki na Fundusz Pracy</t>
  </si>
  <si>
    <t>4220</t>
  </si>
  <si>
    <t>Zakup środków żywności</t>
  </si>
  <si>
    <t>4360</t>
  </si>
  <si>
    <t xml:space="preserve">Opłata z tytułu zakupu usług telekomunikacyjnych </t>
  </si>
  <si>
    <t>4390</t>
  </si>
  <si>
    <t>Zakup usług obejmujących wykonanie ekspertyz, analiz i opinii</t>
  </si>
  <si>
    <t>4410</t>
  </si>
  <si>
    <t>Podróże służbowe krajowe</t>
  </si>
  <si>
    <t>4700</t>
  </si>
  <si>
    <t xml:space="preserve">Szkolenia pracowników niebędących członkami korpusu służby cywilnej </t>
  </si>
  <si>
    <t>851</t>
  </si>
  <si>
    <t>Ochrona zdrowia</t>
  </si>
  <si>
    <t>85156</t>
  </si>
  <si>
    <t>Składki na ubezpieczenia zdrowotne oraz świadczenia dla osób nieobjętych obowiązkiem ubezpieczenia zdrowotnego</t>
  </si>
  <si>
    <t>4130</t>
  </si>
  <si>
    <t>Składki na ubezpieczenie zdrowotne</t>
  </si>
  <si>
    <t>85195</t>
  </si>
  <si>
    <t>900</t>
  </si>
  <si>
    <t>Gospodarka komunalna i ochrona środowiska</t>
  </si>
  <si>
    <t>90005</t>
  </si>
  <si>
    <t>Ochrona powietrza atmosferycznego i klimatu</t>
  </si>
  <si>
    <t>90007</t>
  </si>
  <si>
    <t>Zmniejszenie hałasu i wibracji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</si>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</sst>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indexed="8"/>
      <name val="Arial"/>
      <charset val="204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22">
    <xf numFmtId="0" fontId="0" fillId="0" borderId="0" xfId="0"/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NumberFormat="1" applyFont="1" applyFill="1" applyBorder="1" applyAlignment="1" applyProtection="1">
      <alignment horizontal="center"/>
      <protection locked="0"/>
    </xf>
    <xf numFmtId="0" fontId="6" fillId="2" borderId="0" xfId="0" applyNumberFormat="1" applyFont="1" applyFill="1" applyBorder="1" applyAlignment="1" applyProtection="1">
      <alignment horizont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left" vertical="center" wrapText="1"/>
      <protection locked="0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4" xfId="0" applyNumberFormat="1" applyFont="1" applyFill="1" applyBorder="1" applyAlignment="1" applyProtection="1">
      <alignment horizontal="left" vertical="center" wrapText="1"/>
      <protection locked="0"/>
    </xf>
    <xf numFmtId="3" fontId="7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4" xfId="0" applyNumberFormat="1" applyFont="1" applyFill="1" applyBorder="1" applyAlignment="1" applyProtection="1">
      <alignment horizontal="left" vertical="top" wrapText="1"/>
      <protection locked="0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left"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3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0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49" fontId="3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3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top" wrapText="1"/>
      <protection locked="0"/>
    </xf>
    <xf numFmtId="49" fontId="7" fillId="2" borderId="2" xfId="0" applyNumberFormat="1" applyFont="1" applyFill="1" applyBorder="1" applyAlignment="1" applyProtection="1">
      <alignment horizontal="center" vertical="top" wrapText="1"/>
      <protection locked="0"/>
    </xf>
    <xf numFmtId="3" fontId="7" fillId="2" borderId="6" xfId="0" applyNumberFormat="1" applyFont="1" applyFill="1" applyBorder="1" applyAlignment="1" applyProtection="1">
      <alignment horizontal="left" vertical="top" wrapText="1"/>
      <protection locked="0"/>
    </xf>
    <xf numFmtId="3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left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 applyProtection="1">
      <alignment horizontal="right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top" wrapText="1"/>
      <protection locked="0"/>
    </xf>
    <xf numFmtId="49" fontId="7" fillId="4" borderId="10" xfId="0" applyNumberFormat="1" applyFont="1" applyFill="1" applyBorder="1" applyAlignment="1" applyProtection="1">
      <alignment horizontal="center" vertical="top" wrapTex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/>
      <protection locked="0"/>
    </xf>
    <xf numFmtId="3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7" xfId="0" applyNumberFormat="1" applyFont="1" applyFill="1" applyBorder="1" applyAlignment="1" applyProtection="1">
      <alignment horizontal="center" vertical="top" wrapText="1"/>
      <protection locked="0"/>
    </xf>
    <xf numFmtId="49" fontId="7" fillId="4" borderId="8" xfId="0" applyNumberFormat="1" applyFont="1" applyFill="1" applyBorder="1" applyAlignment="1" applyProtection="1">
      <alignment horizontal="center" vertical="top" wrapText="1"/>
      <protection locked="0"/>
    </xf>
    <xf numFmtId="49" fontId="7" fillId="4" borderId="4" xfId="0" applyNumberFormat="1" applyFont="1" applyFill="1" applyBorder="1" applyAlignment="1" applyProtection="1">
      <alignment horizontal="center" vertical="top" wrapText="1"/>
      <protection locked="0"/>
    </xf>
    <xf numFmtId="49" fontId="7" fillId="4" borderId="4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NumberFormat="1" applyFont="1" applyFill="1" applyBorder="1" applyAlignment="1" applyProtection="1">
      <alignment horizontal="left" vertical="top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/>
      <protection locked="0"/>
    </xf>
    <xf numFmtId="49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3" fontId="7" fillId="4" borderId="4" xfId="0" applyNumberFormat="1" applyFont="1" applyFill="1" applyBorder="1" applyAlignment="1" applyProtection="1">
      <alignment horizontal="right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Alignment="1" applyProtection="1">
      <protection locked="0"/>
    </xf>
    <xf numFmtId="3" fontId="8" fillId="2" borderId="0" xfId="0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protection locked="0"/>
    </xf>
    <xf numFmtId="3" fontId="8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alignment horizontal="righ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7" style="6" customWidth="1"/>
    <col min="2" max="2" width="8.1640625" style="119" customWidth="1"/>
    <col min="3" max="3" width="6.6640625" style="6" customWidth="1"/>
    <col min="4" max="4" width="69.6640625" style="6" customWidth="1"/>
    <col min="5" max="6" width="13.6640625" style="6" customWidth="1"/>
    <col min="7" max="7" width="14.5" style="5" customWidth="1"/>
    <col min="8" max="8" width="12.33203125" style="6" bestFit="1" customWidth="1"/>
    <col min="9" max="16384" width="9.33203125" style="6"/>
  </cols>
  <sheetData>
    <row r="1" spans="1:8" s="3" customFormat="1" ht="46.5" customHeight="1" x14ac:dyDescent="0.2">
      <c r="A1" s="1" t="s">
        <v>0</v>
      </c>
      <c r="B1" s="1"/>
      <c r="C1" s="1"/>
      <c r="D1" s="1"/>
      <c r="E1" s="1"/>
      <c r="F1" s="2"/>
      <c r="G1" s="2"/>
    </row>
    <row r="2" spans="1:8" ht="12" customHeight="1" x14ac:dyDescent="0.25">
      <c r="A2" s="4"/>
      <c r="B2" s="4"/>
      <c r="C2" s="4"/>
      <c r="D2" s="4"/>
      <c r="E2" s="4"/>
      <c r="F2" s="4"/>
    </row>
    <row r="3" spans="1:8" ht="12.75" customHeight="1" x14ac:dyDescent="0.25">
      <c r="A3" s="7"/>
      <c r="B3" s="7"/>
      <c r="C3" s="7"/>
      <c r="D3" s="8"/>
      <c r="F3" s="9"/>
      <c r="G3" s="10" t="s">
        <v>1</v>
      </c>
    </row>
    <row r="4" spans="1:8" s="5" customFormat="1" ht="12.75" customHeight="1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</row>
    <row r="5" spans="1:8" s="5" customFormat="1" ht="13.5" customHeight="1" x14ac:dyDescent="0.25">
      <c r="A5" s="13"/>
      <c r="B5" s="14"/>
      <c r="C5" s="13"/>
      <c r="D5" s="13"/>
      <c r="E5" s="13"/>
      <c r="F5" s="13"/>
      <c r="G5" s="15"/>
    </row>
    <row r="6" spans="1:8" s="5" customFormat="1" ht="43.5" customHeight="1" x14ac:dyDescent="0.25">
      <c r="A6" s="13"/>
      <c r="B6" s="14"/>
      <c r="C6" s="13"/>
      <c r="D6" s="13"/>
      <c r="E6" s="13"/>
      <c r="F6" s="13"/>
      <c r="G6" s="15"/>
    </row>
    <row r="7" spans="1:8" s="19" customFormat="1" ht="9.75" customHeight="1" x14ac:dyDescent="0.15">
      <c r="A7" s="16" t="s">
        <v>9</v>
      </c>
      <c r="B7" s="17" t="s">
        <v>10</v>
      </c>
      <c r="C7" s="16" t="s">
        <v>11</v>
      </c>
      <c r="D7" s="16" t="s">
        <v>12</v>
      </c>
      <c r="E7" s="16" t="s">
        <v>13</v>
      </c>
      <c r="F7" s="16" t="s">
        <v>14</v>
      </c>
      <c r="G7" s="16" t="s">
        <v>15</v>
      </c>
      <c r="H7" s="18"/>
    </row>
    <row r="8" spans="1:8" s="5" customFormat="1" ht="17.100000000000001" customHeight="1" x14ac:dyDescent="0.25">
      <c r="A8" s="20" t="s">
        <v>16</v>
      </c>
      <c r="B8" s="21"/>
      <c r="C8" s="20"/>
      <c r="D8" s="22" t="s">
        <v>17</v>
      </c>
      <c r="E8" s="23">
        <f>E9</f>
        <v>60000</v>
      </c>
      <c r="F8" s="23">
        <f>F9</f>
        <v>60000</v>
      </c>
      <c r="G8" s="23">
        <f>G9</f>
        <v>0</v>
      </c>
      <c r="H8" s="24" t="b">
        <f>F8=E8</f>
        <v>1</v>
      </c>
    </row>
    <row r="9" spans="1:8" s="31" customFormat="1" ht="19.5" customHeight="1" x14ac:dyDescent="0.2">
      <c r="A9" s="25"/>
      <c r="B9" s="26" t="s">
        <v>18</v>
      </c>
      <c r="C9" s="27"/>
      <c r="D9" s="28" t="s">
        <v>19</v>
      </c>
      <c r="E9" s="29">
        <f>E10</f>
        <v>60000</v>
      </c>
      <c r="F9" s="29">
        <f>F11</f>
        <v>60000</v>
      </c>
      <c r="G9" s="29">
        <f>SUM(G10:G11)</f>
        <v>0</v>
      </c>
      <c r="H9" s="30" t="b">
        <f>F9=E9</f>
        <v>1</v>
      </c>
    </row>
    <row r="10" spans="1:8" s="39" customFormat="1" ht="48" customHeight="1" x14ac:dyDescent="0.2">
      <c r="A10" s="32"/>
      <c r="B10" s="33"/>
      <c r="C10" s="34" t="s">
        <v>20</v>
      </c>
      <c r="D10" s="35" t="s">
        <v>21</v>
      </c>
      <c r="E10" s="36">
        <v>60000</v>
      </c>
      <c r="F10" s="37"/>
      <c r="G10" s="37"/>
      <c r="H10" s="38"/>
    </row>
    <row r="11" spans="1:8" s="3" customFormat="1" ht="19.5" customHeight="1" x14ac:dyDescent="0.2">
      <c r="A11" s="40"/>
      <c r="B11" s="41"/>
      <c r="C11" s="42" t="s">
        <v>22</v>
      </c>
      <c r="D11" s="43" t="s">
        <v>23</v>
      </c>
      <c r="E11" s="44"/>
      <c r="F11" s="44">
        <v>60000</v>
      </c>
      <c r="G11" s="45">
        <v>0</v>
      </c>
      <c r="H11" s="46"/>
    </row>
    <row r="12" spans="1:8" s="5" customFormat="1" ht="17.100000000000001" customHeight="1" x14ac:dyDescent="0.25">
      <c r="A12" s="47" t="s">
        <v>24</v>
      </c>
      <c r="B12" s="48"/>
      <c r="C12" s="20"/>
      <c r="D12" s="22" t="s">
        <v>25</v>
      </c>
      <c r="E12" s="23">
        <f>E13+E18</f>
        <v>42037000</v>
      </c>
      <c r="F12" s="23">
        <f>F13+F18</f>
        <v>42037000</v>
      </c>
      <c r="G12" s="23">
        <f>G13+G18</f>
        <v>37000</v>
      </c>
      <c r="H12" s="24" t="b">
        <f>F12=E12</f>
        <v>1</v>
      </c>
    </row>
    <row r="13" spans="1:8" s="50" customFormat="1" ht="19.5" customHeight="1" x14ac:dyDescent="0.25">
      <c r="A13" s="25"/>
      <c r="B13" s="49" t="s">
        <v>26</v>
      </c>
      <c r="C13" s="27"/>
      <c r="D13" s="28" t="s">
        <v>27</v>
      </c>
      <c r="E13" s="29">
        <f>E14</f>
        <v>42000000</v>
      </c>
      <c r="F13" s="29">
        <f>SUM(F15:F17)</f>
        <v>42000000</v>
      </c>
      <c r="G13" s="29">
        <f>SUM(G14:G17)</f>
        <v>0</v>
      </c>
      <c r="H13" s="30" t="b">
        <f>F13=E13</f>
        <v>1</v>
      </c>
    </row>
    <row r="14" spans="1:8" s="39" customFormat="1" ht="47.25" customHeight="1" x14ac:dyDescent="0.2">
      <c r="A14" s="32"/>
      <c r="B14" s="33"/>
      <c r="C14" s="34" t="s">
        <v>20</v>
      </c>
      <c r="D14" s="35" t="s">
        <v>21</v>
      </c>
      <c r="E14" s="36">
        <v>42000000</v>
      </c>
      <c r="F14" s="37"/>
      <c r="G14" s="37"/>
      <c r="H14" s="38"/>
    </row>
    <row r="15" spans="1:8" s="39" customFormat="1" ht="48.75" customHeight="1" x14ac:dyDescent="0.2">
      <c r="A15" s="32"/>
      <c r="B15" s="51"/>
      <c r="C15" s="52" t="s">
        <v>28</v>
      </c>
      <c r="D15" s="53" t="s">
        <v>29</v>
      </c>
      <c r="E15" s="44"/>
      <c r="F15" s="44">
        <v>1000000</v>
      </c>
      <c r="G15" s="45">
        <v>0</v>
      </c>
      <c r="H15" s="38"/>
    </row>
    <row r="16" spans="1:8" s="39" customFormat="1" ht="47.25" customHeight="1" x14ac:dyDescent="0.2">
      <c r="A16" s="32"/>
      <c r="B16" s="51"/>
      <c r="C16" s="52" t="s">
        <v>30</v>
      </c>
      <c r="D16" s="53" t="s">
        <v>31</v>
      </c>
      <c r="E16" s="44"/>
      <c r="F16" s="44">
        <v>1000000</v>
      </c>
      <c r="G16" s="45"/>
      <c r="H16" s="38"/>
    </row>
    <row r="17" spans="1:8" s="39" customFormat="1" ht="31.5" customHeight="1" x14ac:dyDescent="0.2">
      <c r="A17" s="32"/>
      <c r="B17" s="54"/>
      <c r="C17" s="52" t="s">
        <v>32</v>
      </c>
      <c r="D17" s="53" t="s">
        <v>33</v>
      </c>
      <c r="E17" s="44"/>
      <c r="F17" s="44">
        <v>40000000</v>
      </c>
      <c r="G17" s="45"/>
      <c r="H17" s="38"/>
    </row>
    <row r="18" spans="1:8" s="50" customFormat="1" ht="19.5" customHeight="1" x14ac:dyDescent="0.25">
      <c r="A18" s="25"/>
      <c r="B18" s="49" t="s">
        <v>34</v>
      </c>
      <c r="C18" s="27"/>
      <c r="D18" s="28" t="s">
        <v>35</v>
      </c>
      <c r="E18" s="29">
        <f>E20</f>
        <v>37000</v>
      </c>
      <c r="F18" s="29">
        <f>SUM(F21:F22)</f>
        <v>37000</v>
      </c>
      <c r="G18" s="29">
        <f>G19</f>
        <v>37000</v>
      </c>
      <c r="H18" s="30" t="b">
        <f>F18=E18</f>
        <v>1</v>
      </c>
    </row>
    <row r="19" spans="1:8" s="31" customFormat="1" ht="19.5" customHeight="1" x14ac:dyDescent="0.2">
      <c r="A19" s="25"/>
      <c r="B19" s="55"/>
      <c r="C19" s="56" t="s">
        <v>36</v>
      </c>
      <c r="D19" s="57" t="s">
        <v>37</v>
      </c>
      <c r="E19" s="58"/>
      <c r="F19" s="58"/>
      <c r="G19" s="36">
        <v>37000</v>
      </c>
      <c r="H19" s="59"/>
    </row>
    <row r="20" spans="1:8" s="39" customFormat="1" ht="46.5" customHeight="1" x14ac:dyDescent="0.2">
      <c r="A20" s="32"/>
      <c r="B20" s="33"/>
      <c r="C20" s="34" t="s">
        <v>20</v>
      </c>
      <c r="D20" s="35" t="s">
        <v>21</v>
      </c>
      <c r="E20" s="36">
        <v>37000</v>
      </c>
      <c r="F20" s="37"/>
      <c r="G20" s="37"/>
      <c r="H20" s="38"/>
    </row>
    <row r="21" spans="1:8" s="3" customFormat="1" ht="19.5" customHeight="1" x14ac:dyDescent="0.2">
      <c r="A21" s="40"/>
      <c r="B21" s="60"/>
      <c r="C21" s="42" t="s">
        <v>38</v>
      </c>
      <c r="D21" s="43" t="s">
        <v>39</v>
      </c>
      <c r="E21" s="44"/>
      <c r="F21" s="44">
        <v>30000</v>
      </c>
      <c r="G21" s="45"/>
      <c r="H21" s="46"/>
    </row>
    <row r="22" spans="1:8" s="3" customFormat="1" ht="19.5" customHeight="1" x14ac:dyDescent="0.2">
      <c r="A22" s="61"/>
      <c r="B22" s="62"/>
      <c r="C22" s="42" t="s">
        <v>22</v>
      </c>
      <c r="D22" s="43" t="s">
        <v>23</v>
      </c>
      <c r="E22" s="44"/>
      <c r="F22" s="44">
        <v>7000</v>
      </c>
      <c r="G22" s="45"/>
      <c r="H22" s="46"/>
    </row>
    <row r="23" spans="1:8" s="5" customFormat="1" ht="17.100000000000001" customHeight="1" x14ac:dyDescent="0.25">
      <c r="A23" s="63" t="s">
        <v>40</v>
      </c>
      <c r="B23" s="64"/>
      <c r="C23" s="20"/>
      <c r="D23" s="22" t="s">
        <v>41</v>
      </c>
      <c r="E23" s="23">
        <f>E24</f>
        <v>0</v>
      </c>
      <c r="F23" s="23">
        <f>F24</f>
        <v>0</v>
      </c>
      <c r="G23" s="23">
        <f>G24</f>
        <v>6000</v>
      </c>
      <c r="H23" s="24" t="b">
        <f>F23=E23</f>
        <v>1</v>
      </c>
    </row>
    <row r="24" spans="1:8" s="5" customFormat="1" ht="19.5" customHeight="1" x14ac:dyDescent="0.25">
      <c r="A24" s="65"/>
      <c r="B24" s="66" t="s">
        <v>42</v>
      </c>
      <c r="C24" s="67"/>
      <c r="D24" s="28" t="s">
        <v>35</v>
      </c>
      <c r="E24" s="68">
        <f>SUM(E25)</f>
        <v>0</v>
      </c>
      <c r="F24" s="68">
        <v>0</v>
      </c>
      <c r="G24" s="68">
        <f>SUM(G25)</f>
        <v>6000</v>
      </c>
      <c r="H24" s="30" t="b">
        <f>F24=E24</f>
        <v>1</v>
      </c>
    </row>
    <row r="25" spans="1:8" s="3" customFormat="1" ht="19.5" customHeight="1" x14ac:dyDescent="0.2">
      <c r="A25" s="69"/>
      <c r="B25" s="70"/>
      <c r="C25" s="42" t="s">
        <v>36</v>
      </c>
      <c r="D25" s="57" t="s">
        <v>37</v>
      </c>
      <c r="E25" s="71"/>
      <c r="F25" s="36"/>
      <c r="G25" s="36">
        <v>6000</v>
      </c>
      <c r="H25" s="30"/>
    </row>
    <row r="26" spans="1:8" s="5" customFormat="1" ht="17.100000000000001" customHeight="1" x14ac:dyDescent="0.25">
      <c r="A26" s="72" t="s">
        <v>43</v>
      </c>
      <c r="B26" s="73"/>
      <c r="C26" s="20"/>
      <c r="D26" s="22" t="s">
        <v>44</v>
      </c>
      <c r="E26" s="23">
        <f>E27+E30</f>
        <v>302000</v>
      </c>
      <c r="F26" s="23">
        <f>F27+F30</f>
        <v>302000</v>
      </c>
      <c r="G26" s="23">
        <f>G27+G30</f>
        <v>0</v>
      </c>
      <c r="H26" s="24" t="b">
        <f>F26=E26</f>
        <v>1</v>
      </c>
    </row>
    <row r="27" spans="1:8" s="5" customFormat="1" ht="19.5" customHeight="1" x14ac:dyDescent="0.25">
      <c r="A27" s="65"/>
      <c r="B27" s="66" t="s">
        <v>45</v>
      </c>
      <c r="C27" s="67"/>
      <c r="D27" s="28" t="s">
        <v>46</v>
      </c>
      <c r="E27" s="68">
        <f>SUM(E28)</f>
        <v>2000</v>
      </c>
      <c r="F27" s="68">
        <f>F29</f>
        <v>2000</v>
      </c>
      <c r="G27" s="68">
        <f>SUM(G29)</f>
        <v>0</v>
      </c>
      <c r="H27" s="30" t="b">
        <f>F27=E27</f>
        <v>1</v>
      </c>
    </row>
    <row r="28" spans="1:8" s="39" customFormat="1" ht="47.25" customHeight="1" x14ac:dyDescent="0.2">
      <c r="A28" s="74"/>
      <c r="B28" s="75"/>
      <c r="C28" s="34" t="s">
        <v>20</v>
      </c>
      <c r="D28" s="35" t="s">
        <v>21</v>
      </c>
      <c r="E28" s="36">
        <v>2000</v>
      </c>
      <c r="F28" s="36"/>
      <c r="G28" s="36"/>
      <c r="H28" s="76"/>
    </row>
    <row r="29" spans="1:8" s="3" customFormat="1" ht="19.5" customHeight="1" x14ac:dyDescent="0.2">
      <c r="A29" s="69"/>
      <c r="B29" s="70"/>
      <c r="C29" s="42" t="s">
        <v>47</v>
      </c>
      <c r="D29" s="43" t="s">
        <v>48</v>
      </c>
      <c r="E29" s="77"/>
      <c r="F29" s="44">
        <v>2000</v>
      </c>
      <c r="G29" s="77"/>
      <c r="H29" s="30"/>
    </row>
    <row r="30" spans="1:8" s="31" customFormat="1" ht="19.5" customHeight="1" x14ac:dyDescent="0.2">
      <c r="A30" s="78"/>
      <c r="B30" s="27" t="s">
        <v>49</v>
      </c>
      <c r="C30" s="27"/>
      <c r="D30" s="28" t="s">
        <v>50</v>
      </c>
      <c r="E30" s="29">
        <f>E31</f>
        <v>300000</v>
      </c>
      <c r="F30" s="29">
        <f>F32</f>
        <v>300000</v>
      </c>
      <c r="G30" s="29">
        <f>G32</f>
        <v>0</v>
      </c>
      <c r="H30" s="30" t="b">
        <f>F30=E30</f>
        <v>1</v>
      </c>
    </row>
    <row r="31" spans="1:8" s="39" customFormat="1" ht="43.5" customHeight="1" x14ac:dyDescent="0.2">
      <c r="A31" s="32"/>
      <c r="B31" s="33"/>
      <c r="C31" s="34" t="s">
        <v>20</v>
      </c>
      <c r="D31" s="35" t="s">
        <v>21</v>
      </c>
      <c r="E31" s="36">
        <v>300000</v>
      </c>
      <c r="F31" s="37"/>
      <c r="G31" s="37"/>
      <c r="H31" s="38"/>
    </row>
    <row r="32" spans="1:8" s="3" customFormat="1" ht="19.5" customHeight="1" x14ac:dyDescent="0.2">
      <c r="A32" s="61"/>
      <c r="B32" s="79"/>
      <c r="C32" s="42" t="s">
        <v>22</v>
      </c>
      <c r="D32" s="43" t="s">
        <v>23</v>
      </c>
      <c r="E32" s="44"/>
      <c r="F32" s="44">
        <v>300000</v>
      </c>
      <c r="G32" s="45"/>
      <c r="H32" s="46"/>
    </row>
    <row r="33" spans="1:8" s="5" customFormat="1" ht="17.100000000000001" customHeight="1" x14ac:dyDescent="0.25">
      <c r="A33" s="63" t="s">
        <v>51</v>
      </c>
      <c r="B33" s="64"/>
      <c r="C33" s="80"/>
      <c r="D33" s="81" t="s">
        <v>52</v>
      </c>
      <c r="E33" s="82">
        <f>E34+E39+E43</f>
        <v>773000</v>
      </c>
      <c r="F33" s="82">
        <f>F34+F39+F43</f>
        <v>773000</v>
      </c>
      <c r="G33" s="82">
        <f>G34+G39+G43</f>
        <v>13000</v>
      </c>
      <c r="H33" s="24" t="b">
        <f>F33=E33</f>
        <v>1</v>
      </c>
    </row>
    <row r="34" spans="1:8" s="50" customFormat="1" ht="19.5" customHeight="1" x14ac:dyDescent="0.25">
      <c r="A34" s="25"/>
      <c r="B34" s="49" t="s">
        <v>53</v>
      </c>
      <c r="C34" s="27"/>
      <c r="D34" s="28" t="s">
        <v>54</v>
      </c>
      <c r="E34" s="29">
        <f>E35</f>
        <v>571000</v>
      </c>
      <c r="F34" s="29">
        <f>SUM(F36:F38)</f>
        <v>571000</v>
      </c>
      <c r="G34" s="29">
        <f>SUM(G36:G38)</f>
        <v>0</v>
      </c>
      <c r="H34" s="30" t="b">
        <f>F34=E34</f>
        <v>1</v>
      </c>
    </row>
    <row r="35" spans="1:8" s="39" customFormat="1" ht="45" customHeight="1" x14ac:dyDescent="0.2">
      <c r="A35" s="32"/>
      <c r="B35" s="33"/>
      <c r="C35" s="34" t="s">
        <v>20</v>
      </c>
      <c r="D35" s="35" t="s">
        <v>21</v>
      </c>
      <c r="E35" s="36">
        <v>571000</v>
      </c>
      <c r="F35" s="37"/>
      <c r="G35" s="37"/>
      <c r="H35" s="38"/>
    </row>
    <row r="36" spans="1:8" s="3" customFormat="1" ht="19.5" customHeight="1" x14ac:dyDescent="0.2">
      <c r="A36" s="40"/>
      <c r="B36" s="41"/>
      <c r="C36" s="56" t="s">
        <v>55</v>
      </c>
      <c r="D36" s="57" t="s">
        <v>56</v>
      </c>
      <c r="E36" s="36"/>
      <c r="F36" s="36">
        <v>477514</v>
      </c>
      <c r="G36" s="37"/>
      <c r="H36" s="46"/>
    </row>
    <row r="37" spans="1:8" s="3" customFormat="1" ht="19.5" customHeight="1" x14ac:dyDescent="0.2">
      <c r="A37" s="61"/>
      <c r="B37" s="79"/>
      <c r="C37" s="56" t="s">
        <v>57</v>
      </c>
      <c r="D37" s="57" t="s">
        <v>58</v>
      </c>
      <c r="E37" s="36"/>
      <c r="F37" s="36">
        <v>81824</v>
      </c>
      <c r="G37" s="37"/>
      <c r="H37" s="46"/>
    </row>
    <row r="38" spans="1:8" s="3" customFormat="1" ht="31.5" customHeight="1" x14ac:dyDescent="0.2">
      <c r="A38" s="40"/>
      <c r="B38" s="41"/>
      <c r="C38" s="52" t="s">
        <v>59</v>
      </c>
      <c r="D38" s="53" t="s">
        <v>60</v>
      </c>
      <c r="E38" s="44"/>
      <c r="F38" s="44">
        <v>11662</v>
      </c>
      <c r="G38" s="45"/>
      <c r="H38" s="46"/>
    </row>
    <row r="39" spans="1:8" s="5" customFormat="1" ht="19.5" customHeight="1" x14ac:dyDescent="0.25">
      <c r="A39" s="83"/>
      <c r="B39" s="84" t="s">
        <v>61</v>
      </c>
      <c r="C39" s="27"/>
      <c r="D39" s="28" t="s">
        <v>62</v>
      </c>
      <c r="E39" s="29">
        <f>E41</f>
        <v>2000</v>
      </c>
      <c r="F39" s="29">
        <f>F42</f>
        <v>2000</v>
      </c>
      <c r="G39" s="29">
        <f>SUM(G40:G42)</f>
        <v>13000</v>
      </c>
      <c r="H39" s="46"/>
    </row>
    <row r="40" spans="1:8" s="3" customFormat="1" ht="19.5" customHeight="1" x14ac:dyDescent="0.2">
      <c r="A40" s="83"/>
      <c r="B40" s="85"/>
      <c r="C40" s="56" t="s">
        <v>36</v>
      </c>
      <c r="D40" s="57" t="s">
        <v>37</v>
      </c>
      <c r="E40" s="58"/>
      <c r="F40" s="86"/>
      <c r="G40" s="36">
        <v>13000</v>
      </c>
      <c r="H40" s="46"/>
    </row>
    <row r="41" spans="1:8" s="39" customFormat="1" ht="45" customHeight="1" x14ac:dyDescent="0.2">
      <c r="A41" s="32"/>
      <c r="B41" s="33"/>
      <c r="C41" s="34" t="s">
        <v>20</v>
      </c>
      <c r="D41" s="35" t="s">
        <v>21</v>
      </c>
      <c r="E41" s="36">
        <v>2000</v>
      </c>
      <c r="F41" s="37"/>
      <c r="G41" s="37"/>
      <c r="H41" s="38" t="s">
        <v>63</v>
      </c>
    </row>
    <row r="42" spans="1:8" s="3" customFormat="1" ht="19.5" customHeight="1" x14ac:dyDescent="0.2">
      <c r="A42" s="40"/>
      <c r="B42" s="79"/>
      <c r="C42" s="42" t="s">
        <v>47</v>
      </c>
      <c r="D42" s="43" t="s">
        <v>48</v>
      </c>
      <c r="E42" s="44"/>
      <c r="F42" s="44">
        <v>2000</v>
      </c>
      <c r="G42" s="45"/>
      <c r="H42" s="46"/>
    </row>
    <row r="43" spans="1:8" s="39" customFormat="1" ht="30.75" customHeight="1" x14ac:dyDescent="0.2">
      <c r="A43" s="87"/>
      <c r="B43" s="88" t="s">
        <v>64</v>
      </c>
      <c r="C43" s="88"/>
      <c r="D43" s="89" t="s">
        <v>65</v>
      </c>
      <c r="E43" s="90">
        <f>E44</f>
        <v>200000</v>
      </c>
      <c r="F43" s="90">
        <f>SUM(F45:F56)</f>
        <v>200000</v>
      </c>
      <c r="G43" s="90">
        <f>SUM(G45:G56)</f>
        <v>0</v>
      </c>
      <c r="H43" s="38"/>
    </row>
    <row r="44" spans="1:8" s="39" customFormat="1" ht="48" customHeight="1" x14ac:dyDescent="0.2">
      <c r="A44" s="87"/>
      <c r="B44" s="91"/>
      <c r="C44" s="34" t="s">
        <v>20</v>
      </c>
      <c r="D44" s="35" t="s">
        <v>21</v>
      </c>
      <c r="E44" s="36">
        <v>200000</v>
      </c>
      <c r="F44" s="37"/>
      <c r="G44" s="37"/>
      <c r="H44" s="38"/>
    </row>
    <row r="45" spans="1:8" s="3" customFormat="1" ht="19.5" customHeight="1" x14ac:dyDescent="0.2">
      <c r="A45" s="83"/>
      <c r="B45" s="60"/>
      <c r="C45" s="56" t="s">
        <v>66</v>
      </c>
      <c r="D45" s="57" t="s">
        <v>67</v>
      </c>
      <c r="E45" s="36"/>
      <c r="F45" s="37">
        <v>500</v>
      </c>
      <c r="G45" s="37"/>
      <c r="H45" s="30"/>
    </row>
    <row r="46" spans="1:8" s="3" customFormat="1" ht="19.5" customHeight="1" x14ac:dyDescent="0.2">
      <c r="A46" s="83"/>
      <c r="B46" s="92"/>
      <c r="C46" s="93" t="s">
        <v>55</v>
      </c>
      <c r="D46" s="57" t="s">
        <v>56</v>
      </c>
      <c r="E46" s="94"/>
      <c r="F46" s="86">
        <v>84253</v>
      </c>
      <c r="G46" s="37"/>
      <c r="H46" s="46"/>
    </row>
    <row r="47" spans="1:8" s="3" customFormat="1" ht="19.5" customHeight="1" x14ac:dyDescent="0.2">
      <c r="A47" s="83"/>
      <c r="B47" s="92"/>
      <c r="C47" s="56" t="s">
        <v>57</v>
      </c>
      <c r="D47" s="57" t="s">
        <v>58</v>
      </c>
      <c r="E47" s="36"/>
      <c r="F47" s="37">
        <v>14483</v>
      </c>
      <c r="G47" s="37"/>
      <c r="H47" s="46"/>
    </row>
    <row r="48" spans="1:8" s="3" customFormat="1" ht="19.5" customHeight="1" x14ac:dyDescent="0.2">
      <c r="A48" s="83"/>
      <c r="B48" s="92"/>
      <c r="C48" s="56" t="s">
        <v>59</v>
      </c>
      <c r="D48" s="57" t="s">
        <v>68</v>
      </c>
      <c r="E48" s="36"/>
      <c r="F48" s="37">
        <v>2064</v>
      </c>
      <c r="G48" s="37"/>
      <c r="H48" s="46"/>
    </row>
    <row r="49" spans="1:8" s="3" customFormat="1" ht="19.5" customHeight="1" x14ac:dyDescent="0.2">
      <c r="A49" s="83"/>
      <c r="B49" s="92"/>
      <c r="C49" s="56" t="s">
        <v>47</v>
      </c>
      <c r="D49" s="57" t="s">
        <v>48</v>
      </c>
      <c r="E49" s="36"/>
      <c r="F49" s="37">
        <v>6000</v>
      </c>
      <c r="G49" s="37"/>
      <c r="H49" s="46"/>
    </row>
    <row r="50" spans="1:8" s="3" customFormat="1" ht="19.5" customHeight="1" x14ac:dyDescent="0.2">
      <c r="A50" s="83"/>
      <c r="B50" s="83"/>
      <c r="C50" s="56" t="s">
        <v>38</v>
      </c>
      <c r="D50" s="57" t="s">
        <v>39</v>
      </c>
      <c r="E50" s="36"/>
      <c r="F50" s="37">
        <v>500</v>
      </c>
      <c r="G50" s="37"/>
      <c r="H50" s="46"/>
    </row>
    <row r="51" spans="1:8" s="3" customFormat="1" ht="19.5" customHeight="1" x14ac:dyDescent="0.2">
      <c r="A51" s="83"/>
      <c r="B51" s="83"/>
      <c r="C51" s="56" t="s">
        <v>69</v>
      </c>
      <c r="D51" s="57" t="s">
        <v>70</v>
      </c>
      <c r="E51" s="36"/>
      <c r="F51" s="37">
        <v>2000</v>
      </c>
      <c r="G51" s="37"/>
      <c r="H51" s="46"/>
    </row>
    <row r="52" spans="1:8" s="3" customFormat="1" ht="19.5" customHeight="1" x14ac:dyDescent="0.2">
      <c r="A52" s="83"/>
      <c r="B52" s="83"/>
      <c r="C52" s="56" t="s">
        <v>22</v>
      </c>
      <c r="D52" s="57" t="s">
        <v>23</v>
      </c>
      <c r="E52" s="36"/>
      <c r="F52" s="37">
        <v>85900</v>
      </c>
      <c r="G52" s="37"/>
      <c r="H52" s="46"/>
    </row>
    <row r="53" spans="1:8" s="3" customFormat="1" ht="18.75" customHeight="1" x14ac:dyDescent="0.2">
      <c r="A53" s="83"/>
      <c r="B53" s="92"/>
      <c r="C53" s="56" t="s">
        <v>71</v>
      </c>
      <c r="D53" s="57" t="s">
        <v>72</v>
      </c>
      <c r="E53" s="36"/>
      <c r="F53" s="36">
        <v>300</v>
      </c>
      <c r="G53" s="37"/>
      <c r="H53" s="30"/>
    </row>
    <row r="54" spans="1:8" s="3" customFormat="1" ht="18.75" customHeight="1" x14ac:dyDescent="0.2">
      <c r="A54" s="83"/>
      <c r="B54" s="83"/>
      <c r="C54" s="56" t="s">
        <v>73</v>
      </c>
      <c r="D54" s="57" t="s">
        <v>74</v>
      </c>
      <c r="E54" s="36"/>
      <c r="F54" s="37">
        <v>2000</v>
      </c>
      <c r="G54" s="37"/>
      <c r="H54" s="46"/>
    </row>
    <row r="55" spans="1:8" s="3" customFormat="1" ht="19.5" customHeight="1" x14ac:dyDescent="0.2">
      <c r="A55" s="83"/>
      <c r="B55" s="83"/>
      <c r="C55" s="56" t="s">
        <v>75</v>
      </c>
      <c r="D55" s="57" t="s">
        <v>76</v>
      </c>
      <c r="E55" s="36"/>
      <c r="F55" s="37">
        <v>1000</v>
      </c>
      <c r="G55" s="37"/>
      <c r="H55" s="46"/>
    </row>
    <row r="56" spans="1:8" s="3" customFormat="1" ht="33" customHeight="1" x14ac:dyDescent="0.2">
      <c r="A56" s="83"/>
      <c r="B56" s="83"/>
      <c r="C56" s="34" t="s">
        <v>77</v>
      </c>
      <c r="D56" s="35" t="s">
        <v>78</v>
      </c>
      <c r="E56" s="36"/>
      <c r="F56" s="37">
        <v>1000</v>
      </c>
      <c r="G56" s="37"/>
      <c r="H56" s="46"/>
    </row>
    <row r="57" spans="1:8" s="5" customFormat="1" ht="17.25" customHeight="1" x14ac:dyDescent="0.25">
      <c r="A57" s="20" t="s">
        <v>79</v>
      </c>
      <c r="B57" s="21"/>
      <c r="C57" s="20"/>
      <c r="D57" s="22" t="s">
        <v>80</v>
      </c>
      <c r="E57" s="23">
        <f>E58+E61</f>
        <v>48000</v>
      </c>
      <c r="F57" s="23">
        <f>F58+F61</f>
        <v>48000</v>
      </c>
      <c r="G57" s="23">
        <f>G58+G61</f>
        <v>0</v>
      </c>
      <c r="H57" s="24" t="b">
        <f>F57=E57</f>
        <v>1</v>
      </c>
    </row>
    <row r="58" spans="1:8" s="99" customFormat="1" ht="35.25" customHeight="1" x14ac:dyDescent="0.2">
      <c r="A58" s="95"/>
      <c r="B58" s="96" t="s">
        <v>81</v>
      </c>
      <c r="C58" s="97"/>
      <c r="D58" s="98" t="s">
        <v>82</v>
      </c>
      <c r="E58" s="29">
        <f>E59</f>
        <v>38000</v>
      </c>
      <c r="F58" s="29">
        <f>F60</f>
        <v>38000</v>
      </c>
      <c r="G58" s="29">
        <f>G60</f>
        <v>0</v>
      </c>
      <c r="H58" s="76" t="b">
        <f>F58=E58</f>
        <v>1</v>
      </c>
    </row>
    <row r="59" spans="1:8" s="39" customFormat="1" ht="45" customHeight="1" x14ac:dyDescent="0.2">
      <c r="A59" s="32"/>
      <c r="B59" s="33"/>
      <c r="C59" s="34" t="s">
        <v>20</v>
      </c>
      <c r="D59" s="35" t="s">
        <v>21</v>
      </c>
      <c r="E59" s="36">
        <v>38000</v>
      </c>
      <c r="F59" s="37"/>
      <c r="G59" s="37"/>
      <c r="H59" s="38"/>
    </row>
    <row r="60" spans="1:8" s="3" customFormat="1" ht="19.5" customHeight="1" x14ac:dyDescent="0.2">
      <c r="A60" s="40"/>
      <c r="B60" s="41"/>
      <c r="C60" s="42" t="s">
        <v>83</v>
      </c>
      <c r="D60" s="43" t="s">
        <v>84</v>
      </c>
      <c r="E60" s="44"/>
      <c r="F60" s="44">
        <v>38000</v>
      </c>
      <c r="G60" s="45">
        <v>0</v>
      </c>
      <c r="H60" s="46"/>
    </row>
    <row r="61" spans="1:8" s="50" customFormat="1" ht="19.5" customHeight="1" x14ac:dyDescent="0.25">
      <c r="A61" s="100"/>
      <c r="B61" s="27" t="s">
        <v>85</v>
      </c>
      <c r="C61" s="27"/>
      <c r="D61" s="28" t="s">
        <v>35</v>
      </c>
      <c r="E61" s="29">
        <f>E62</f>
        <v>10000</v>
      </c>
      <c r="F61" s="29">
        <f>F63</f>
        <v>10000</v>
      </c>
      <c r="G61" s="29">
        <f>G63</f>
        <v>0</v>
      </c>
      <c r="H61" s="30" t="b">
        <f>F61=E61</f>
        <v>1</v>
      </c>
    </row>
    <row r="62" spans="1:8" s="39" customFormat="1" ht="48" customHeight="1" x14ac:dyDescent="0.2">
      <c r="A62" s="32"/>
      <c r="B62" s="33"/>
      <c r="C62" s="34" t="s">
        <v>20</v>
      </c>
      <c r="D62" s="35" t="s">
        <v>21</v>
      </c>
      <c r="E62" s="36">
        <v>10000</v>
      </c>
      <c r="F62" s="37"/>
      <c r="G62" s="37"/>
      <c r="H62" s="38"/>
    </row>
    <row r="63" spans="1:8" s="3" customFormat="1" ht="19.5" customHeight="1" x14ac:dyDescent="0.2">
      <c r="A63" s="40"/>
      <c r="B63" s="41"/>
      <c r="C63" s="42" t="s">
        <v>47</v>
      </c>
      <c r="D63" s="43" t="s">
        <v>48</v>
      </c>
      <c r="E63" s="44"/>
      <c r="F63" s="44">
        <v>10000</v>
      </c>
      <c r="G63" s="45"/>
      <c r="H63" s="46"/>
    </row>
    <row r="64" spans="1:8" s="3" customFormat="1" ht="17.25" customHeight="1" x14ac:dyDescent="0.2">
      <c r="A64" s="20" t="s">
        <v>86</v>
      </c>
      <c r="B64" s="20"/>
      <c r="C64" s="80"/>
      <c r="D64" s="81" t="s">
        <v>87</v>
      </c>
      <c r="E64" s="82">
        <f>E65+E68</f>
        <v>160000</v>
      </c>
      <c r="F64" s="82">
        <f>F65+F68</f>
        <v>160000</v>
      </c>
      <c r="G64" s="101">
        <f>SUM(G68:G70)</f>
        <v>0</v>
      </c>
      <c r="H64" s="30" t="b">
        <f>F64=E64</f>
        <v>1</v>
      </c>
    </row>
    <row r="65" spans="1:8" s="3" customFormat="1" ht="19.5" customHeight="1" x14ac:dyDescent="0.2">
      <c r="A65" s="69"/>
      <c r="B65" s="27" t="s">
        <v>88</v>
      </c>
      <c r="C65" s="102"/>
      <c r="D65" s="103" t="s">
        <v>89</v>
      </c>
      <c r="E65" s="90">
        <f>E66</f>
        <v>80000</v>
      </c>
      <c r="F65" s="90">
        <f>SUM(F67:F67)</f>
        <v>80000</v>
      </c>
      <c r="G65" s="90">
        <f>SUM(G67:G67)</f>
        <v>0</v>
      </c>
      <c r="H65" s="59"/>
    </row>
    <row r="66" spans="1:8" s="39" customFormat="1" ht="46.5" customHeight="1" x14ac:dyDescent="0.2">
      <c r="A66" s="87"/>
      <c r="B66" s="104"/>
      <c r="C66" s="34" t="s">
        <v>20</v>
      </c>
      <c r="D66" s="35" t="s">
        <v>21</v>
      </c>
      <c r="E66" s="36">
        <v>80000</v>
      </c>
      <c r="F66" s="36"/>
      <c r="G66" s="37"/>
      <c r="H66" s="38"/>
    </row>
    <row r="67" spans="1:8" s="3" customFormat="1" ht="19.5" customHeight="1" x14ac:dyDescent="0.2">
      <c r="A67" s="83"/>
      <c r="B67" s="92"/>
      <c r="C67" s="56" t="s">
        <v>22</v>
      </c>
      <c r="D67" s="57" t="s">
        <v>23</v>
      </c>
      <c r="E67" s="36"/>
      <c r="F67" s="36">
        <v>80000</v>
      </c>
      <c r="G67" s="37"/>
      <c r="H67" s="46"/>
    </row>
    <row r="68" spans="1:8" s="5" customFormat="1" ht="19.5" customHeight="1" x14ac:dyDescent="0.25">
      <c r="A68" s="83"/>
      <c r="B68" s="27" t="s">
        <v>90</v>
      </c>
      <c r="C68" s="27"/>
      <c r="D68" s="28" t="s">
        <v>91</v>
      </c>
      <c r="E68" s="29">
        <f>E69</f>
        <v>80000</v>
      </c>
      <c r="F68" s="29">
        <f>F70</f>
        <v>80000</v>
      </c>
      <c r="G68" s="105">
        <f>G70</f>
        <v>0</v>
      </c>
      <c r="H68" s="46"/>
    </row>
    <row r="69" spans="1:8" s="39" customFormat="1" ht="45" customHeight="1" x14ac:dyDescent="0.2">
      <c r="A69" s="87"/>
      <c r="B69" s="104"/>
      <c r="C69" s="34" t="s">
        <v>20</v>
      </c>
      <c r="D69" s="35" t="s">
        <v>21</v>
      </c>
      <c r="E69" s="36">
        <v>80000</v>
      </c>
      <c r="F69" s="36"/>
      <c r="G69" s="37"/>
      <c r="H69" s="38"/>
    </row>
    <row r="70" spans="1:8" s="3" customFormat="1" ht="19.5" customHeight="1" x14ac:dyDescent="0.2">
      <c r="A70" s="83"/>
      <c r="B70" s="92"/>
      <c r="C70" s="56" t="s">
        <v>22</v>
      </c>
      <c r="D70" s="57" t="s">
        <v>23</v>
      </c>
      <c r="E70" s="36"/>
      <c r="F70" s="36">
        <v>80000</v>
      </c>
      <c r="G70" s="37"/>
      <c r="H70" s="46"/>
    </row>
    <row r="71" spans="1:8" s="112" customFormat="1" ht="31.5" customHeight="1" x14ac:dyDescent="0.2">
      <c r="A71" s="106" t="s">
        <v>92</v>
      </c>
      <c r="B71" s="107"/>
      <c r="C71" s="108"/>
      <c r="D71" s="109"/>
      <c r="E71" s="110">
        <f>E8+E12+E23+E26+E33+E57+E64</f>
        <v>43380000</v>
      </c>
      <c r="F71" s="110">
        <f>F8+F12+F23+F26+F33+F57+F64</f>
        <v>43380000</v>
      </c>
      <c r="G71" s="110">
        <f>G8+G12+G23+G26+G33+G57+G64</f>
        <v>56000</v>
      </c>
      <c r="H71" s="111"/>
    </row>
    <row r="72" spans="1:8" s="113" customFormat="1" ht="16.5" customHeight="1" x14ac:dyDescent="0.25">
      <c r="B72" s="114"/>
      <c r="E72" s="115"/>
      <c r="F72" s="116"/>
      <c r="G72" s="117"/>
      <c r="H72" s="118"/>
    </row>
    <row r="73" spans="1:8" x14ac:dyDescent="0.25">
      <c r="H73" s="120"/>
    </row>
    <row r="74" spans="1:8" x14ac:dyDescent="0.25">
      <c r="E74" s="121"/>
    </row>
  </sheetData>
  <mergeCells count="11">
    <mergeCell ref="A71:D71"/>
    <mergeCell ref="A1:G1"/>
    <mergeCell ref="A2:F2"/>
    <mergeCell ref="A3:C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70866141732283472" right="0.70866141732283472" top="0.98425196850393704" bottom="0.70866141732283472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urząd</vt:lpstr>
      <vt:lpstr>urząd!Obszar_wydruku</vt:lpstr>
      <vt:lpstr>urząd!Tytuły_wydruku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Kaczmarczyk</dc:creator>
  <cp:lastModifiedBy>Cecylia Kaczmarczyk</cp:lastModifiedBy>
  <dcterms:created xsi:type="dcterms:W3CDTF">2020-01-17T07:53:14Z</dcterms:created>
  <dcterms:modified xsi:type="dcterms:W3CDTF">2020-01-17T07:53:27Z</dcterms:modified>
</cp:coreProperties>
</file>